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e06dec565260b72c/デスクトップ/火プラ/7.ポンプ/NPSHとキャビテーション/"/>
    </mc:Choice>
  </mc:AlternateContent>
  <xr:revisionPtr revIDLastSave="93" documentId="8_{17CDD924-FD23-47DD-894C-3E471CBD2C0C}" xr6:coauthVersionLast="47" xr6:coauthVersionMax="47" xr10:uidLastSave="{C2B39477-9320-4350-B0EC-E9ACA00E31A2}"/>
  <bookViews>
    <workbookView xWindow="0" yWindow="0" windowWidth="23040" windowHeight="12360" xr2:uid="{00077E4D-4821-4C19-B9A8-03473AA034B3}"/>
  </bookViews>
  <sheets>
    <sheet name="NPSH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4" i="1" l="1"/>
  <c r="D29" i="1" s="1"/>
  <c r="D6" i="1"/>
  <c r="D11" i="1" s="1"/>
</calcChain>
</file>

<file path=xl/sharedStrings.xml><?xml version="1.0" encoding="utf-8"?>
<sst xmlns="http://schemas.openxmlformats.org/spreadsheetml/2006/main" count="41" uniqueCount="34">
  <si>
    <t>液面にかかる圧力</t>
    <rPh sb="0" eb="2">
      <t>エキメン</t>
    </rPh>
    <rPh sb="6" eb="8">
      <t>アツリョク</t>
    </rPh>
    <phoneticPr fontId="1"/>
  </si>
  <si>
    <t>液体の飽和蒸気圧</t>
    <rPh sb="0" eb="2">
      <t>エキタイ</t>
    </rPh>
    <rPh sb="3" eb="8">
      <t>ホウワジョウキアツ</t>
    </rPh>
    <phoneticPr fontId="1"/>
  </si>
  <si>
    <t>p1</t>
    <phoneticPr fontId="1"/>
  </si>
  <si>
    <t>pf</t>
    <phoneticPr fontId="1"/>
  </si>
  <si>
    <t>吸込み配管における摩擦損失</t>
    <rPh sb="0" eb="2">
      <t>スイコ</t>
    </rPh>
    <rPh sb="3" eb="5">
      <t>ハイカン</t>
    </rPh>
    <rPh sb="9" eb="13">
      <t>マサツソンシツ</t>
    </rPh>
    <phoneticPr fontId="1"/>
  </si>
  <si>
    <t>吸込み揚程</t>
    <rPh sb="0" eb="2">
      <t>スイコ</t>
    </rPh>
    <rPh sb="3" eb="5">
      <t>ヨウテイ</t>
    </rPh>
    <phoneticPr fontId="1"/>
  </si>
  <si>
    <t>hs</t>
    <phoneticPr fontId="1"/>
  </si>
  <si>
    <t>kPa</t>
    <phoneticPr fontId="1"/>
  </si>
  <si>
    <t>m</t>
    <phoneticPr fontId="1"/>
  </si>
  <si>
    <t>液体の密度</t>
    <rPh sb="0" eb="2">
      <t>エキタイ</t>
    </rPh>
    <rPh sb="3" eb="5">
      <t>ミツド</t>
    </rPh>
    <phoneticPr fontId="1"/>
  </si>
  <si>
    <t>重力加速度</t>
    <rPh sb="0" eb="5">
      <t>ジュウリョクカソクド</t>
    </rPh>
    <phoneticPr fontId="1"/>
  </si>
  <si>
    <t>g</t>
    <phoneticPr fontId="1"/>
  </si>
  <si>
    <t>ρ</t>
    <phoneticPr fontId="1"/>
  </si>
  <si>
    <r>
      <t>ｍ/s</t>
    </r>
    <r>
      <rPr>
        <vertAlign val="superscript"/>
        <sz val="11"/>
        <color theme="1"/>
        <rFont val="游ゴシック"/>
        <family val="3"/>
        <charset val="128"/>
        <scheme val="minor"/>
      </rPr>
      <t>2</t>
    </r>
    <phoneticPr fontId="1"/>
  </si>
  <si>
    <r>
      <t>kg/m</t>
    </r>
    <r>
      <rPr>
        <vertAlign val="superscript"/>
        <sz val="11"/>
        <color theme="1"/>
        <rFont val="游ゴシック"/>
        <family val="3"/>
        <charset val="128"/>
        <scheme val="minor"/>
      </rPr>
      <t>3</t>
    </r>
    <phoneticPr fontId="1"/>
  </si>
  <si>
    <t>NPSHave</t>
    <phoneticPr fontId="1"/>
  </si>
  <si>
    <t>入力</t>
    <rPh sb="0" eb="2">
      <t>ニュウリョク</t>
    </rPh>
    <phoneticPr fontId="1"/>
  </si>
  <si>
    <t>出力</t>
    <rPh sb="0" eb="2">
      <t>シュツリョク</t>
    </rPh>
    <phoneticPr fontId="1"/>
  </si>
  <si>
    <t>NPSHaveの計算</t>
    <rPh sb="8" eb="10">
      <t>ケイサン</t>
    </rPh>
    <phoneticPr fontId="1"/>
  </si>
  <si>
    <t>吐出量</t>
    <rPh sb="0" eb="3">
      <t>トシュツリョウ</t>
    </rPh>
    <phoneticPr fontId="1"/>
  </si>
  <si>
    <t>Q</t>
    <phoneticPr fontId="1"/>
  </si>
  <si>
    <r>
      <t>m</t>
    </r>
    <r>
      <rPr>
        <vertAlign val="superscript"/>
        <sz val="11"/>
        <color theme="1"/>
        <rFont val="游ゴシック"/>
        <family val="3"/>
        <charset val="128"/>
        <scheme val="minor"/>
      </rPr>
      <t>3</t>
    </r>
    <r>
      <rPr>
        <sz val="11"/>
        <color theme="1"/>
        <rFont val="游ゴシック"/>
        <family val="2"/>
        <charset val="128"/>
        <scheme val="minor"/>
      </rPr>
      <t>/hr</t>
    </r>
    <phoneticPr fontId="1"/>
  </si>
  <si>
    <r>
      <t>m</t>
    </r>
    <r>
      <rPr>
        <vertAlign val="superscript"/>
        <sz val="11"/>
        <color theme="1"/>
        <rFont val="游ゴシック"/>
        <family val="3"/>
        <charset val="128"/>
        <scheme val="minor"/>
      </rPr>
      <t>3</t>
    </r>
    <r>
      <rPr>
        <sz val="11"/>
        <color theme="1"/>
        <rFont val="游ゴシック"/>
        <family val="2"/>
        <charset val="128"/>
        <scheme val="minor"/>
      </rPr>
      <t>/min</t>
    </r>
    <phoneticPr fontId="1"/>
  </si>
  <si>
    <t>回転速度</t>
    <rPh sb="0" eb="4">
      <t>カイテンソクド</t>
    </rPh>
    <phoneticPr fontId="1"/>
  </si>
  <si>
    <t>N</t>
    <phoneticPr fontId="1"/>
  </si>
  <si>
    <r>
      <t>min</t>
    </r>
    <r>
      <rPr>
        <vertAlign val="superscript"/>
        <sz val="11"/>
        <color theme="1"/>
        <rFont val="游ゴシック"/>
        <family val="3"/>
        <charset val="128"/>
        <scheme val="minor"/>
      </rPr>
      <t>-1</t>
    </r>
    <phoneticPr fontId="1"/>
  </si>
  <si>
    <t>吸込み比速度</t>
    <rPh sb="0" eb="2">
      <t>スイコ</t>
    </rPh>
    <rPh sb="3" eb="6">
      <t>ヒソクド</t>
    </rPh>
    <phoneticPr fontId="1"/>
  </si>
  <si>
    <t>S</t>
    <phoneticPr fontId="1"/>
  </si>
  <si>
    <t>NPSHreq(予想）</t>
    <rPh sb="8" eb="10">
      <t>ヨソウ</t>
    </rPh>
    <phoneticPr fontId="1"/>
  </si>
  <si>
    <t>：入力セル</t>
    <rPh sb="1" eb="3">
      <t>ニュウリョク</t>
    </rPh>
    <phoneticPr fontId="1"/>
  </si>
  <si>
    <t>NPSHave &gt; NPSHreq 判定</t>
    <rPh sb="18" eb="20">
      <t>ハンテイ</t>
    </rPh>
    <phoneticPr fontId="1"/>
  </si>
  <si>
    <t>安全率</t>
    <rPh sb="0" eb="3">
      <t>アンゼンリツ</t>
    </rPh>
    <phoneticPr fontId="1"/>
  </si>
  <si>
    <t>判定</t>
    <rPh sb="0" eb="2">
      <t>ハンテイ</t>
    </rPh>
    <phoneticPr fontId="1"/>
  </si>
  <si>
    <t>ΔP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</si>
</sst>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vertAlign val="superscript"/>
      <sz val="11"/>
      <color theme="1"/>
      <name val="游ゴシック"/>
      <family val="3"/>
      <charset val="128"/>
      <scheme val="minor"/>
    </font>
    <font>
      <b/>
      <u/>
      <sz val="11"/>
      <color theme="1"/>
      <name val="游ゴシック"/>
      <family val="3"/>
      <charset val="128"/>
      <scheme val="minor"/>
    </font>
    <font>
      <u/>
      <sz val="14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u/>
      <sz val="12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0" xfId="0" applyFill="1" applyBorder="1">
      <alignment vertical="center"/>
    </xf>
    <xf numFmtId="176" fontId="0" fillId="0" borderId="13" xfId="0" applyNumberFormat="1" applyBorder="1">
      <alignment vertical="center"/>
    </xf>
    <xf numFmtId="0" fontId="0" fillId="0" borderId="14" xfId="0" applyBorder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0" fillId="2" borderId="2" xfId="0" applyFill="1" applyBorder="1">
      <alignment vertical="center"/>
    </xf>
    <xf numFmtId="0" fontId="0" fillId="2" borderId="1" xfId="0" applyFill="1" applyBorder="1">
      <alignment vertical="center"/>
    </xf>
    <xf numFmtId="176" fontId="0" fillId="0" borderId="2" xfId="0" applyNumberFormat="1" applyFill="1" applyBorder="1">
      <alignment vertical="center"/>
    </xf>
    <xf numFmtId="0" fontId="0" fillId="2" borderId="4" xfId="0" applyFill="1" applyBorder="1">
      <alignment vertical="center"/>
    </xf>
    <xf numFmtId="0" fontId="0" fillId="2" borderId="9" xfId="0" applyFill="1" applyBorder="1">
      <alignment vertical="center"/>
    </xf>
    <xf numFmtId="176" fontId="6" fillId="0" borderId="13" xfId="0" applyNumberFormat="1" applyFont="1" applyBorder="1">
      <alignment vertical="center"/>
    </xf>
    <xf numFmtId="0" fontId="6" fillId="0" borderId="14" xfId="0" applyFont="1" applyBorder="1">
      <alignment vertical="center"/>
    </xf>
    <xf numFmtId="0" fontId="5" fillId="0" borderId="0" xfId="0" applyFont="1">
      <alignment vertical="center"/>
    </xf>
    <xf numFmtId="0" fontId="5" fillId="0" borderId="0" xfId="0" applyFont="1" applyFill="1" applyBorder="1">
      <alignment vertical="center"/>
    </xf>
    <xf numFmtId="0" fontId="7" fillId="0" borderId="0" xfId="0" applyFont="1">
      <alignment vertical="center"/>
    </xf>
    <xf numFmtId="0" fontId="5" fillId="0" borderId="10" xfId="0" applyFont="1" applyBorder="1" applyAlignment="1">
      <alignment horizontal="center" vertical="center"/>
    </xf>
    <xf numFmtId="0" fontId="0" fillId="3" borderId="4" xfId="0" applyFill="1" applyBorder="1">
      <alignment vertical="center"/>
    </xf>
    <xf numFmtId="0" fontId="0" fillId="3" borderId="2" xfId="0" applyFill="1" applyBorder="1">
      <alignment vertical="center"/>
    </xf>
    <xf numFmtId="0" fontId="0" fillId="3" borderId="9" xfId="0" applyFill="1" applyBorder="1">
      <alignment vertical="center"/>
    </xf>
    <xf numFmtId="0" fontId="0" fillId="0" borderId="16" xfId="0" applyBorder="1">
      <alignment vertical="center"/>
    </xf>
    <xf numFmtId="0" fontId="0" fillId="0" borderId="15" xfId="0" applyBorder="1">
      <alignment vertical="center"/>
    </xf>
    <xf numFmtId="0" fontId="0" fillId="0" borderId="6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1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6" fillId="0" borderId="12" xfId="0" applyFont="1" applyBorder="1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14B60C-DFB5-43BB-A6F3-C1D24222166C}">
  <dimension ref="A2:J29"/>
  <sheetViews>
    <sheetView tabSelected="1" workbookViewId="0">
      <selection activeCell="D24" sqref="D24"/>
    </sheetView>
  </sheetViews>
  <sheetFormatPr defaultRowHeight="18" x14ac:dyDescent="0.45"/>
  <cols>
    <col min="2" max="2" width="26.09765625" bestFit="1" customWidth="1"/>
    <col min="3" max="3" width="4.69921875" customWidth="1"/>
    <col min="7" max="7" width="10.3984375" bestFit="1" customWidth="1"/>
    <col min="8" max="8" width="4.8984375" customWidth="1"/>
  </cols>
  <sheetData>
    <row r="2" spans="1:6" ht="20.399999999999999" thickBot="1" x14ac:dyDescent="0.5">
      <c r="B2" s="25" t="s">
        <v>18</v>
      </c>
    </row>
    <row r="3" spans="1:6" ht="18.600000000000001" thickBot="1" x14ac:dyDescent="0.5">
      <c r="B3" s="14"/>
      <c r="D3" s="17"/>
      <c r="E3" t="s">
        <v>29</v>
      </c>
    </row>
    <row r="4" spans="1:6" ht="22.8" thickBot="1" x14ac:dyDescent="0.5">
      <c r="B4" s="23" t="s">
        <v>16</v>
      </c>
      <c r="C4" s="15"/>
      <c r="E4" s="15"/>
      <c r="F4" s="15"/>
    </row>
    <row r="5" spans="1:6" ht="19.8" x14ac:dyDescent="0.45">
      <c r="B5" s="38" t="s">
        <v>19</v>
      </c>
      <c r="C5" s="39" t="s">
        <v>20</v>
      </c>
      <c r="D5" s="19">
        <v>180</v>
      </c>
      <c r="E5" s="5" t="s">
        <v>21</v>
      </c>
    </row>
    <row r="6" spans="1:6" ht="19.8" x14ac:dyDescent="0.45">
      <c r="B6" s="32"/>
      <c r="C6" s="33"/>
      <c r="D6" s="18">
        <f>D5/60</f>
        <v>3</v>
      </c>
      <c r="E6" s="7" t="s">
        <v>22</v>
      </c>
    </row>
    <row r="7" spans="1:6" ht="19.8" x14ac:dyDescent="0.45">
      <c r="B7" s="6" t="s">
        <v>23</v>
      </c>
      <c r="C7" s="2" t="s">
        <v>24</v>
      </c>
      <c r="D7" s="16">
        <v>3600</v>
      </c>
      <c r="E7" s="7" t="s">
        <v>25</v>
      </c>
    </row>
    <row r="8" spans="1:6" ht="18.600000000000001" thickBot="1" x14ac:dyDescent="0.5">
      <c r="B8" s="8" t="s">
        <v>26</v>
      </c>
      <c r="C8" s="9" t="s">
        <v>27</v>
      </c>
      <c r="D8" s="20">
        <v>1500</v>
      </c>
      <c r="E8" s="10"/>
    </row>
    <row r="9" spans="1:6" x14ac:dyDescent="0.45">
      <c r="A9" s="1"/>
      <c r="B9" s="1"/>
      <c r="C9" s="1"/>
      <c r="D9" s="11"/>
      <c r="E9" s="1"/>
    </row>
    <row r="10" spans="1:6" ht="18.600000000000001" thickBot="1" x14ac:dyDescent="0.5">
      <c r="A10" s="1"/>
      <c r="B10" s="24" t="s">
        <v>17</v>
      </c>
      <c r="C10" s="1"/>
      <c r="D10" s="11"/>
      <c r="E10" s="1"/>
    </row>
    <row r="11" spans="1:6" ht="18.600000000000001" thickBot="1" x14ac:dyDescent="0.5">
      <c r="B11" s="40" t="s">
        <v>28</v>
      </c>
      <c r="C11" s="41"/>
      <c r="D11" s="21">
        <f>(D7*SQRT(D6)/D8)^(4/3)</f>
        <v>6.6838879204024</v>
      </c>
      <c r="E11" s="22" t="s">
        <v>8</v>
      </c>
    </row>
    <row r="14" spans="1:6" ht="19.8" x14ac:dyDescent="0.45">
      <c r="B14" s="25" t="s">
        <v>18</v>
      </c>
    </row>
    <row r="16" spans="1:6" ht="18.600000000000001" thickBot="1" x14ac:dyDescent="0.5">
      <c r="B16" s="23" t="s">
        <v>16</v>
      </c>
    </row>
    <row r="17" spans="2:10" ht="19.8" x14ac:dyDescent="0.45">
      <c r="B17" s="3" t="s">
        <v>0</v>
      </c>
      <c r="C17" s="4" t="s">
        <v>2</v>
      </c>
      <c r="D17" s="27">
        <v>476</v>
      </c>
      <c r="E17" s="5" t="s">
        <v>7</v>
      </c>
      <c r="G17" s="30" t="s">
        <v>10</v>
      </c>
      <c r="H17" s="31" t="s">
        <v>11</v>
      </c>
      <c r="I17" s="2">
        <v>9.81</v>
      </c>
      <c r="J17" s="2" t="s">
        <v>13</v>
      </c>
    </row>
    <row r="18" spans="2:10" x14ac:dyDescent="0.45">
      <c r="B18" s="6" t="s">
        <v>1</v>
      </c>
      <c r="C18" s="2" t="s">
        <v>3</v>
      </c>
      <c r="D18" s="28">
        <v>476</v>
      </c>
      <c r="E18" s="7" t="s">
        <v>7</v>
      </c>
    </row>
    <row r="19" spans="2:10" x14ac:dyDescent="0.45">
      <c r="B19" s="6" t="s">
        <v>4</v>
      </c>
      <c r="C19" s="2" t="s">
        <v>33</v>
      </c>
      <c r="D19" s="28">
        <v>30</v>
      </c>
      <c r="E19" s="7" t="s">
        <v>7</v>
      </c>
    </row>
    <row r="20" spans="2:10" x14ac:dyDescent="0.45">
      <c r="B20" s="6" t="s">
        <v>5</v>
      </c>
      <c r="C20" s="2" t="s">
        <v>6</v>
      </c>
      <c r="D20" s="28">
        <v>15</v>
      </c>
      <c r="E20" s="7" t="s">
        <v>8</v>
      </c>
    </row>
    <row r="21" spans="2:10" ht="20.399999999999999" thickBot="1" x14ac:dyDescent="0.5">
      <c r="B21" s="8" t="s">
        <v>9</v>
      </c>
      <c r="C21" s="9" t="s">
        <v>12</v>
      </c>
      <c r="D21" s="29">
        <v>916</v>
      </c>
      <c r="E21" s="10" t="s">
        <v>14</v>
      </c>
    </row>
    <row r="22" spans="2:10" x14ac:dyDescent="0.45">
      <c r="B22" s="1"/>
      <c r="C22" s="1"/>
      <c r="D22" s="11"/>
      <c r="E22" s="1"/>
    </row>
    <row r="23" spans="2:10" ht="18.600000000000001" thickBot="1" x14ac:dyDescent="0.5">
      <c r="B23" s="24" t="s">
        <v>17</v>
      </c>
    </row>
    <row r="24" spans="2:10" ht="18.600000000000001" thickBot="1" x14ac:dyDescent="0.5">
      <c r="B24" s="36" t="s">
        <v>15</v>
      </c>
      <c r="C24" s="37"/>
      <c r="D24" s="12">
        <f>ROUNDUP(D17*1000/(D21*I17)-D18*1000/(D21*I17)-D19*1000/(D21*I17)+D20,1)</f>
        <v>11.7</v>
      </c>
      <c r="E24" s="13" t="s">
        <v>8</v>
      </c>
    </row>
    <row r="27" spans="2:10" ht="18.600000000000001" thickBot="1" x14ac:dyDescent="0.5">
      <c r="B27" s="23" t="s">
        <v>30</v>
      </c>
    </row>
    <row r="28" spans="2:10" x14ac:dyDescent="0.45">
      <c r="B28" s="42" t="s">
        <v>31</v>
      </c>
      <c r="C28" s="43"/>
      <c r="D28" s="5">
        <v>1.5</v>
      </c>
    </row>
    <row r="29" spans="2:10" ht="18.600000000000001" thickBot="1" x14ac:dyDescent="0.5">
      <c r="B29" s="34" t="s">
        <v>32</v>
      </c>
      <c r="C29" s="35"/>
      <c r="D29" s="26" t="str">
        <f>IF(D24&gt;D28*D11,"SAFE","BAD")</f>
        <v>SAFE</v>
      </c>
    </row>
  </sheetData>
  <mergeCells count="6">
    <mergeCell ref="B29:C29"/>
    <mergeCell ref="B24:C24"/>
    <mergeCell ref="B5:B6"/>
    <mergeCell ref="C5:C6"/>
    <mergeCell ref="B11:C11"/>
    <mergeCell ref="B28:C28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NPSH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nagam</dc:creator>
  <cp:lastModifiedBy>nagamine_a_c@outlook.jp</cp:lastModifiedBy>
  <dcterms:created xsi:type="dcterms:W3CDTF">2022-03-22T21:53:26Z</dcterms:created>
  <dcterms:modified xsi:type="dcterms:W3CDTF">2022-04-25T22:10:11Z</dcterms:modified>
</cp:coreProperties>
</file>